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195" windowWidth="23235" windowHeight="12675" activeTab="3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</sheets>
  <definedNames>
    <definedName name="_xlnm.Print_Area" localSheetId="1">Duets!$A$1:$W$8</definedName>
    <definedName name="_xlnm.Print_Area" localSheetId="0">Solos!$A$1:$W$6</definedName>
    <definedName name="_xlnm.Print_Area" localSheetId="3">Team!$A$1:$X$7</definedName>
    <definedName name="_xlnm.Print_Area" localSheetId="2">Trios!$A$1:$W$6</definedName>
  </definedNames>
  <calcPr calcId="145621"/>
</workbook>
</file>

<file path=xl/calcChain.xml><?xml version="1.0" encoding="utf-8"?>
<calcChain xmlns="http://schemas.openxmlformats.org/spreadsheetml/2006/main">
  <c r="C5" i="8" l="1"/>
  <c r="C4" i="10" l="1"/>
  <c r="C5" i="10"/>
  <c r="C7" i="10" l="1"/>
  <c r="I4" i="13" l="1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U7" i="10" l="1"/>
  <c r="T7" i="10"/>
  <c r="U4" i="10"/>
  <c r="T4" i="10"/>
  <c r="U3" i="10"/>
  <c r="T3" i="10"/>
  <c r="U5" i="10"/>
  <c r="T5" i="10"/>
  <c r="U6" i="10"/>
  <c r="T6" i="10"/>
  <c r="T5" i="8"/>
  <c r="T3" i="8"/>
  <c r="T6" i="8"/>
  <c r="T4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X6" i="10" l="1"/>
  <c r="X5" i="10"/>
  <c r="X3" i="10"/>
  <c r="X4" i="10"/>
  <c r="X7" i="10"/>
  <c r="B7" i="10"/>
  <c r="B4" i="10"/>
  <c r="C3" i="10"/>
  <c r="B3" i="10"/>
  <c r="B5" i="10"/>
  <c r="C6" i="10"/>
  <c r="B6" i="10"/>
  <c r="A6" i="10"/>
  <c r="C8" i="11"/>
  <c r="B8" i="11"/>
  <c r="A8" i="11"/>
  <c r="C5" i="11"/>
  <c r="B5" i="11"/>
  <c r="A5" i="11"/>
  <c r="C6" i="11"/>
  <c r="B6" i="11"/>
  <c r="A6" i="11"/>
  <c r="C3" i="11"/>
  <c r="B3" i="11"/>
  <c r="C4" i="11"/>
  <c r="B4" i="11"/>
  <c r="C7" i="11"/>
  <c r="B7" i="11"/>
  <c r="A7" i="11"/>
  <c r="U5" i="8"/>
  <c r="B5" i="8"/>
  <c r="U3" i="8"/>
  <c r="C3" i="8"/>
  <c r="B3" i="8"/>
  <c r="U6" i="8"/>
  <c r="C6" i="8"/>
  <c r="B6" i="8"/>
  <c r="C4" i="8"/>
  <c r="B4" i="8"/>
  <c r="A4" i="8"/>
  <c r="C5" i="12"/>
  <c r="B5" i="12"/>
  <c r="C3" i="12"/>
  <c r="B3" i="12"/>
  <c r="C6" i="12"/>
  <c r="B6" i="12"/>
  <c r="C4" i="12"/>
  <c r="B4" i="12"/>
  <c r="A4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3" i="11"/>
  <c r="U3" i="11"/>
  <c r="T6" i="11"/>
  <c r="U6" i="11"/>
  <c r="T5" i="11"/>
  <c r="U5" i="11"/>
  <c r="T8" i="11"/>
  <c r="U8" i="11"/>
  <c r="U7" i="11"/>
  <c r="U4" i="8"/>
  <c r="T7" i="11"/>
  <c r="T6" i="12"/>
  <c r="U6" i="12"/>
  <c r="T3" i="12"/>
  <c r="U3" i="12"/>
  <c r="T5" i="12"/>
  <c r="U5" i="12"/>
  <c r="T4" i="12"/>
  <c r="U4" i="12"/>
  <c r="W7" i="11" l="1"/>
  <c r="W4" i="11"/>
  <c r="W5" i="11"/>
  <c r="W6" i="11"/>
  <c r="W3" i="8"/>
  <c r="W4" i="8"/>
  <c r="W4" i="12"/>
  <c r="W5" i="12"/>
  <c r="W3" i="12"/>
  <c r="W6" i="12"/>
  <c r="W6" i="8"/>
  <c r="W5" i="8"/>
  <c r="W8" i="11"/>
  <c r="W3" i="11"/>
  <c r="A7" i="10"/>
  <c r="A5" i="8"/>
  <c r="A6" i="8"/>
  <c r="A3" i="8"/>
  <c r="A3" i="12"/>
  <c r="A3" i="11"/>
  <c r="A3" i="10"/>
  <c r="A6" i="12"/>
  <c r="A5" i="10"/>
  <c r="A5" i="12"/>
  <c r="A4" i="11"/>
  <c r="A4" i="10"/>
</calcChain>
</file>

<file path=xl/sharedStrings.xml><?xml version="1.0" encoding="utf-8"?>
<sst xmlns="http://schemas.openxmlformats.org/spreadsheetml/2006/main" count="151" uniqueCount="46">
  <si>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</si>
  <si>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</si>
  <si>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</si>
  <si>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</si>
  <si>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</si>
  <si>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</si>
  <si>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</si>
  <si>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</si>
  <si>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</si>
  <si>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</si>
  <si>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</si>
  <si>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</si>
  <si>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</si>
  <si>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</si>
  <si>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</si>
  <si>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</si>
  <si>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</si>
  <si>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</si>
  <si>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</si>
  <si>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</si>
  <si>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</si>
  <si>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</si>
  <si>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</si>
  <si>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</si>
  <si>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Swimming for Points (Y)</t>
  </si>
  <si>
    <t>Emily Steward</t>
  </si>
  <si>
    <t>Bloomington</t>
  </si>
  <si>
    <t>OMG</t>
  </si>
  <si>
    <t>Lizzy, Kaliyan</t>
  </si>
  <si>
    <t>Daniella, Jeannie</t>
  </si>
  <si>
    <t>Jeannie, Jackie, Greta</t>
  </si>
  <si>
    <t>Lizzy, Kirsten, Kaliyan</t>
  </si>
  <si>
    <t>Kirsten, Lizzy, Kaliyan, Maya, Emily, Maddie</t>
  </si>
  <si>
    <t>Paige Anderson</t>
  </si>
  <si>
    <t>Lindsay Breidenbach</t>
  </si>
  <si>
    <t>Sarah Dill, Christina Wall</t>
  </si>
  <si>
    <t>Erika Badger, Lauren Durdin, Gaby Marick, Sarah Dill, Christina Wall, Meghan McBride</t>
  </si>
  <si>
    <t>Erika Badger, Lauren Durdin</t>
  </si>
  <si>
    <t xml:space="preserve">Shannon Brunner, Emily DeCock </t>
  </si>
  <si>
    <t>EX. Kaliyan Fricke</t>
  </si>
  <si>
    <t>EX. Makayla Jacobsen, Saranya Putrevu, Julia Ngep</t>
  </si>
  <si>
    <t>EX. Jackie, Heidi, Aria, Alicia, Greta, Katy, Maddie, Ally</t>
  </si>
  <si>
    <t>EX. Jenna, Daniela, Emily, Caitlyn, Tierney, Jeannie</t>
  </si>
  <si>
    <t>EX. Shannon Brunner, Emily DeCock,  Lindsay Breidenbach, Paige Anderson, Julia Strern, Abby Tollas (Exhibition)</t>
  </si>
  <si>
    <t>EX Heidi, Aria, Alicia</t>
  </si>
  <si>
    <t>EX Maya, Katy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</si>
</sst>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1" fontId="3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/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" fontId="3" fillId="0" borderId="0" xfId="0" applyNumberFormat="1" applyFont="1" applyBorder="1"/>
    <xf numFmtId="164" fontId="4" fillId="0" borderId="7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33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W19" sqref="W19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8.85546875" style="18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24</v>
      </c>
    </row>
    <row r="3" spans="1:25" x14ac:dyDescent="0.25">
      <c r="A3" s="30">
        <f>IF('Order of Draw'!$B5="","",'Order of Draw'!A5)</f>
        <v>3</v>
      </c>
      <c r="B3" s="13" t="str">
        <f>IF('Order of Draw'!$B5="","",'Order of Draw'!B5)</f>
        <v>Bloomington</v>
      </c>
      <c r="C3" s="13" t="str">
        <f>IF('Order of Draw'!$B5="","",'Order of Draw'!C5)</f>
        <v>Emily Steward</v>
      </c>
      <c r="D3" s="46">
        <v>61</v>
      </c>
      <c r="E3" s="46">
        <v>66</v>
      </c>
      <c r="F3" s="46">
        <v>60</v>
      </c>
      <c r="G3" s="46">
        <v>60</v>
      </c>
      <c r="H3" s="46">
        <v>62</v>
      </c>
      <c r="I3" s="46"/>
      <c r="J3" s="46"/>
      <c r="L3" s="46">
        <v>61</v>
      </c>
      <c r="M3" s="46">
        <v>67</v>
      </c>
      <c r="N3" s="46">
        <v>61</v>
      </c>
      <c r="O3" s="46">
        <v>61</v>
      </c>
      <c r="P3" s="46">
        <v>65</v>
      </c>
      <c r="Q3" s="46"/>
      <c r="R3" s="46"/>
      <c r="S3" s="10"/>
      <c r="T3" s="5">
        <f>(IF(I3&gt;0,(SUM(D3:J3)-MAX(D3:J3)-MIN(D3:J3))*3/5,IF(G3&gt;0,(SUM(D3:H3)-MAX(D3:H3)-MIN(D3:H3)),SUM(D3:F3)))*5/30)</f>
        <v>30.5</v>
      </c>
      <c r="U3" s="5">
        <f>(IF(Q3&gt;0,(SUM(L3:R3)-MAX(L3:R3)-MIN(L3:R3))*3/5,IF(O3&gt;0,(SUM(L3:P3)-MAX(L3:P3)-MIN(L3:P3)),SUM(L3:N3)))*5/30)</f>
        <v>31.166666666666668</v>
      </c>
      <c r="V3" s="5"/>
      <c r="W3" s="5">
        <f>T3+U3-V3</f>
        <v>61.666666666666671</v>
      </c>
      <c r="X3" s="48">
        <v>1</v>
      </c>
      <c r="Y3" s="45"/>
    </row>
    <row r="4" spans="1:25" x14ac:dyDescent="0.25">
      <c r="A4" s="30">
        <f>IF('Order of Draw'!$B3="","",'Order of Draw'!A3)</f>
        <v>1</v>
      </c>
      <c r="B4" s="13" t="str">
        <f>IF('Order of Draw'!$B3="","",'Order of Draw'!B3)</f>
        <v>Bloomington</v>
      </c>
      <c r="C4" s="13" t="str">
        <f>IF('Order of Draw'!$B3="","",'Order of Draw'!C3)</f>
        <v>EX. Kaliyan Fricke</v>
      </c>
      <c r="D4" s="46">
        <v>60</v>
      </c>
      <c r="E4" s="46">
        <v>55</v>
      </c>
      <c r="F4" s="46">
        <v>57</v>
      </c>
      <c r="G4" s="46">
        <v>59</v>
      </c>
      <c r="H4" s="46">
        <v>57</v>
      </c>
      <c r="I4" s="46"/>
      <c r="J4" s="46"/>
      <c r="L4" s="46">
        <v>61</v>
      </c>
      <c r="M4" s="46">
        <v>56</v>
      </c>
      <c r="N4" s="46">
        <v>58</v>
      </c>
      <c r="O4" s="46">
        <v>59</v>
      </c>
      <c r="P4" s="46">
        <v>58</v>
      </c>
      <c r="Q4" s="46"/>
      <c r="R4" s="46"/>
      <c r="S4" s="10"/>
      <c r="T4" s="5">
        <f>(IF(I4&gt;0,(SUM(D4:J4)-MAX(D4:J4)-MIN(D4:J4))*3/5,IF(G4&gt;0,(SUM(D4:H4)-MAX(D4:H4)-MIN(D4:H4)),SUM(D4:F4)))*5/30)</f>
        <v>28.833333333333332</v>
      </c>
      <c r="U4" s="5">
        <f>(IF(Q4&gt;0,(SUM(L4:R4)-MAX(L4:R4)-MIN(L4:R4))*3/5,IF(O4&gt;0,(SUM(L4:P4)-MAX(L4:P4)-MIN(L4:P4)),SUM(L4:N4)))*5/30)</f>
        <v>29.166666666666668</v>
      </c>
      <c r="V4" s="5"/>
      <c r="W4" s="5">
        <f>T4+U4-V4</f>
        <v>58</v>
      </c>
      <c r="X4" s="48"/>
      <c r="Y4" s="45"/>
    </row>
    <row r="5" spans="1:25" x14ac:dyDescent="0.25">
      <c r="A5" s="30">
        <f>IF('Order of Draw'!$B6="","",'Order of Draw'!A6)</f>
        <v>4</v>
      </c>
      <c r="B5" s="13" t="str">
        <f>IF('Order of Draw'!$B6="","",'Order of Draw'!B6)</f>
        <v>OMG</v>
      </c>
      <c r="C5" s="13" t="str">
        <f>IF('Order of Draw'!$B6="","",'Order of Draw'!C6)</f>
        <v>Lindsay Breidenbach</v>
      </c>
      <c r="D5" s="46">
        <v>57</v>
      </c>
      <c r="E5" s="46">
        <v>55</v>
      </c>
      <c r="F5" s="46">
        <v>57</v>
      </c>
      <c r="G5" s="46">
        <v>57</v>
      </c>
      <c r="H5" s="46">
        <v>57</v>
      </c>
      <c r="I5" s="46"/>
      <c r="J5" s="46"/>
      <c r="L5" s="46">
        <v>58</v>
      </c>
      <c r="M5" s="46">
        <v>56</v>
      </c>
      <c r="N5" s="46">
        <v>58</v>
      </c>
      <c r="O5" s="46">
        <v>56</v>
      </c>
      <c r="P5" s="46">
        <v>58</v>
      </c>
      <c r="Q5" s="46"/>
      <c r="R5" s="46"/>
      <c r="S5" s="10"/>
      <c r="T5" s="5">
        <f>(IF(I5&gt;0,(SUM(D5:J5)-MAX(D5:J5)-MIN(D5:J5))*3/5,IF(G5&gt;0,(SUM(D5:H5)-MAX(D5:H5)-MIN(D5:H5)),SUM(D5:F5)))*5/30)</f>
        <v>28.5</v>
      </c>
      <c r="U5" s="5">
        <f>(IF(Q5&gt;0,(SUM(L5:R5)-MAX(L5:R5)-MIN(L5:R5))*3/5,IF(O5&gt;0,(SUM(L5:P5)-MAX(L5:P5)-MIN(L5:P5)),SUM(L5:N5)))*5/30)</f>
        <v>28.666666666666668</v>
      </c>
      <c r="V5" s="5"/>
      <c r="W5" s="5">
        <f>T5+U5-V5</f>
        <v>57.166666666666671</v>
      </c>
      <c r="X5" s="48">
        <v>2</v>
      </c>
      <c r="Y5" s="45"/>
    </row>
    <row r="6" spans="1:25" x14ac:dyDescent="0.25">
      <c r="A6" s="30">
        <f>IF('Order of Draw'!$B4="","",'Order of Draw'!A4)</f>
        <v>2</v>
      </c>
      <c r="B6" s="13" t="str">
        <f>IF('Order of Draw'!$B4="","",'Order of Draw'!B4)</f>
        <v>OMG</v>
      </c>
      <c r="C6" s="13" t="str">
        <f>IF('Order of Draw'!$B4="","",'Order of Draw'!C4)</f>
        <v>Paige Anderson</v>
      </c>
      <c r="D6" s="46">
        <v>57</v>
      </c>
      <c r="E6" s="46">
        <v>52</v>
      </c>
      <c r="F6" s="46">
        <v>57</v>
      </c>
      <c r="G6" s="46">
        <v>56</v>
      </c>
      <c r="H6" s="46">
        <v>54</v>
      </c>
      <c r="I6" s="46"/>
      <c r="J6" s="46"/>
      <c r="L6" s="46">
        <v>57</v>
      </c>
      <c r="M6" s="46">
        <v>53</v>
      </c>
      <c r="N6" s="46">
        <v>59</v>
      </c>
      <c r="O6" s="46">
        <v>59</v>
      </c>
      <c r="P6" s="46">
        <v>54</v>
      </c>
      <c r="Q6" s="46"/>
      <c r="R6" s="46"/>
      <c r="S6" s="10"/>
      <c r="T6" s="5">
        <f>(IF(I6&gt;0,(SUM(D6:J6)-MAX(D6:J6)-MIN(D6:J6))*3/5,IF(G6&gt;0,(SUM(D6:H6)-MAX(D6:H6)-MIN(D6:H6)),SUM(D6:F6)))*5/30)</f>
        <v>27.833333333333332</v>
      </c>
      <c r="U6" s="5">
        <f>(IF(Q6&gt;0,(SUM(L6:R6)-MAX(L6:R6)-MIN(L6:R6))*3/5,IF(O6&gt;0,(SUM(L6:P6)-MAX(L6:P6)-MIN(L6:P6)),SUM(L6:N6)))*5/30)</f>
        <v>28.333333333333332</v>
      </c>
      <c r="V6" s="5"/>
      <c r="W6" s="5">
        <f>T6+U6-V6</f>
        <v>56.166666666666664</v>
      </c>
      <c r="X6" s="48">
        <v>3</v>
      </c>
      <c r="Y6" s="45"/>
    </row>
  </sheetData>
  <sortState ref="A3:X6">
    <sortCondition descending="1" ref="W3:W6"/>
  </sortState>
  <phoneticPr fontId="1" type="noConversion"/>
  <conditionalFormatting sqref="L3:R6">
    <cfRule type="expression" dxfId="32" priority="1" stopIfTrue="1">
      <formula>MOD(ROW(),2)=0</formula>
    </cfRule>
  </conditionalFormatting>
  <conditionalFormatting sqref="T3:W6">
    <cfRule type="expression" dxfId="31" priority="2" stopIfTrue="1">
      <formula>MOD(ROW(),2)=0</formula>
    </cfRule>
  </conditionalFormatting>
  <conditionalFormatting sqref="A3:J6">
    <cfRule type="expression" dxfId="30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U19" sqref="U19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29.8554687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24</v>
      </c>
    </row>
    <row r="3" spans="1:25" x14ac:dyDescent="0.25">
      <c r="A3" s="30">
        <f>IF('Order of Draw'!$F7="","",'Order of Draw'!E5)</f>
        <v>3</v>
      </c>
      <c r="B3" s="13" t="str">
        <f>IF('Order of Draw'!$F7="","",'Order of Draw'!F7)</f>
        <v>Bloomington</v>
      </c>
      <c r="C3" s="13" t="str">
        <f>IF('Order of Draw'!$F7="","",'Order of Draw'!G7)</f>
        <v>Lizzy, Kaliyan</v>
      </c>
      <c r="D3" s="46">
        <v>63</v>
      </c>
      <c r="E3" s="46">
        <v>65</v>
      </c>
      <c r="F3" s="46">
        <v>61</v>
      </c>
      <c r="G3" s="46">
        <v>62</v>
      </c>
      <c r="H3" s="46">
        <v>64</v>
      </c>
      <c r="I3" s="46"/>
      <c r="J3" s="46"/>
      <c r="L3" s="46">
        <v>65</v>
      </c>
      <c r="M3" s="46">
        <v>66</v>
      </c>
      <c r="N3" s="46">
        <v>62</v>
      </c>
      <c r="O3" s="46">
        <v>64</v>
      </c>
      <c r="P3" s="46">
        <v>66</v>
      </c>
      <c r="Q3" s="46"/>
      <c r="R3" s="46"/>
      <c r="S3" s="10"/>
      <c r="T3" s="5">
        <f t="shared" ref="T3:T8" si="0">(IF(I3&gt;0,(SUM(D3:J3)-MAX(D3:J3)-MIN(D3:J3))*3/5,IF(G3&gt;0,(SUM(D3:H3)-MAX(D3:H3)-MIN(D3:H3)),SUM(D3:F3)))*5/30)</f>
        <v>31.5</v>
      </c>
      <c r="U3" s="5">
        <f t="shared" ref="U3:U8" si="1">(IF(Q3&gt;0,(SUM(L3:R3)-MAX(L3:R3)-MIN(L3:R3))*3/5,IF(O3&gt;0,(SUM(L3:P3)-MAX(L3:P3)-MIN(L3:P3)),SUM(L3:N3)))*5/30)</f>
        <v>32.5</v>
      </c>
      <c r="V3" s="5"/>
      <c r="W3" s="5">
        <f t="shared" ref="W3:W8" si="2">T3+U3-V3</f>
        <v>64</v>
      </c>
      <c r="X3" s="48">
        <v>1</v>
      </c>
      <c r="Y3" s="45"/>
    </row>
    <row r="4" spans="1:25" x14ac:dyDescent="0.25">
      <c r="A4" s="30">
        <f>IF('Order of Draw'!$F5="","",'Order of Draw'!E4)</f>
        <v>2</v>
      </c>
      <c r="B4" s="13" t="str">
        <f>IF('Order of Draw'!$F5="","",'Order of Draw'!F5)</f>
        <v>Bloomington</v>
      </c>
      <c r="C4" s="13" t="str">
        <f>IF('Order of Draw'!$F5="","",'Order of Draw'!G5)</f>
        <v>Daniella, Jeannie</v>
      </c>
      <c r="D4" s="46">
        <v>58</v>
      </c>
      <c r="E4" s="46">
        <v>60</v>
      </c>
      <c r="F4" s="46">
        <v>61</v>
      </c>
      <c r="G4" s="46">
        <v>58</v>
      </c>
      <c r="H4" s="46">
        <v>62</v>
      </c>
      <c r="I4" s="46"/>
      <c r="J4" s="46"/>
      <c r="L4" s="46">
        <v>60</v>
      </c>
      <c r="M4" s="46">
        <v>61</v>
      </c>
      <c r="N4" s="46">
        <v>62</v>
      </c>
      <c r="O4" s="46">
        <v>61</v>
      </c>
      <c r="P4" s="46">
        <v>63</v>
      </c>
      <c r="Q4" s="46"/>
      <c r="R4" s="46"/>
      <c r="S4" s="10"/>
      <c r="T4" s="5">
        <f t="shared" si="0"/>
        <v>29.833333333333332</v>
      </c>
      <c r="U4" s="5">
        <f t="shared" si="1"/>
        <v>30.666666666666668</v>
      </c>
      <c r="V4" s="5"/>
      <c r="W4" s="5">
        <f t="shared" si="2"/>
        <v>60.5</v>
      </c>
      <c r="X4" s="48">
        <v>2</v>
      </c>
      <c r="Y4" s="45"/>
    </row>
    <row r="5" spans="1:25" x14ac:dyDescent="0.25">
      <c r="A5" s="30">
        <f>IF('Order of Draw'!$F6="","",'Order of Draw'!E7)</f>
        <v>5</v>
      </c>
      <c r="B5" s="13" t="str">
        <f>IF('Order of Draw'!$F6="","",'Order of Draw'!F6)</f>
        <v>OMG</v>
      </c>
      <c r="C5" s="13" t="str">
        <f>IF('Order of Draw'!$F6="","",'Order of Draw'!G6)</f>
        <v>Erika Badger, Lauren Durdin</v>
      </c>
      <c r="D5" s="46">
        <v>57</v>
      </c>
      <c r="E5" s="46">
        <v>64</v>
      </c>
      <c r="F5" s="46">
        <v>60</v>
      </c>
      <c r="G5" s="46">
        <v>58</v>
      </c>
      <c r="H5" s="46">
        <v>58</v>
      </c>
      <c r="I5" s="46"/>
      <c r="J5" s="46"/>
      <c r="L5" s="46">
        <v>57</v>
      </c>
      <c r="M5" s="46">
        <v>60</v>
      </c>
      <c r="N5" s="46">
        <v>59</v>
      </c>
      <c r="O5" s="46">
        <v>61</v>
      </c>
      <c r="P5" s="46">
        <v>59</v>
      </c>
      <c r="Q5" s="46"/>
      <c r="R5" s="46"/>
      <c r="S5" s="10"/>
      <c r="T5" s="5">
        <f t="shared" si="0"/>
        <v>29.333333333333332</v>
      </c>
      <c r="U5" s="5">
        <f t="shared" si="1"/>
        <v>29.666666666666668</v>
      </c>
      <c r="V5" s="5"/>
      <c r="W5" s="5">
        <f t="shared" si="2"/>
        <v>59</v>
      </c>
      <c r="X5" s="28">
        <v>3</v>
      </c>
      <c r="Y5" s="45"/>
    </row>
    <row r="6" spans="1:25" x14ac:dyDescent="0.25">
      <c r="A6" s="30">
        <f>IF('Order of Draw'!$F8="","",'Order of Draw'!E6)</f>
        <v>4</v>
      </c>
      <c r="B6" s="13" t="str">
        <f>IF('Order of Draw'!$F8="","",'Order of Draw'!F8)</f>
        <v>OMG</v>
      </c>
      <c r="C6" s="13" t="str">
        <f>IF('Order of Draw'!$F8="","",'Order of Draw'!G8)</f>
        <v>Sarah Dill, Christina Wall</v>
      </c>
      <c r="D6" s="46">
        <v>58</v>
      </c>
      <c r="E6" s="46">
        <v>57</v>
      </c>
      <c r="F6" s="46">
        <v>58</v>
      </c>
      <c r="G6" s="46">
        <v>56</v>
      </c>
      <c r="H6" s="46">
        <v>62</v>
      </c>
      <c r="I6" s="46"/>
      <c r="J6" s="46"/>
      <c r="L6" s="54">
        <v>59</v>
      </c>
      <c r="M6" s="46">
        <v>59</v>
      </c>
      <c r="N6" s="46">
        <v>60</v>
      </c>
      <c r="O6" s="46">
        <v>58</v>
      </c>
      <c r="P6" s="46">
        <v>64</v>
      </c>
      <c r="Q6" s="46"/>
      <c r="R6" s="46"/>
      <c r="S6" s="10"/>
      <c r="T6" s="5">
        <f t="shared" si="0"/>
        <v>28.833333333333332</v>
      </c>
      <c r="U6" s="5">
        <f t="shared" si="1"/>
        <v>29.666666666666668</v>
      </c>
      <c r="V6" s="5"/>
      <c r="W6" s="5">
        <f t="shared" si="2"/>
        <v>58.5</v>
      </c>
      <c r="X6" s="48">
        <v>4</v>
      </c>
      <c r="Y6" s="45"/>
    </row>
    <row r="7" spans="1:25" x14ac:dyDescent="0.25">
      <c r="A7" s="30">
        <f>IF('Order of Draw'!$F3="","",'Order of Draw'!E3)</f>
        <v>1</v>
      </c>
      <c r="B7" s="13" t="str">
        <f>IF('Order of Draw'!$F3="","",'Order of Draw'!F3)</f>
        <v>Bloomington</v>
      </c>
      <c r="C7" s="13" t="str">
        <f>IF('Order of Draw'!$F3="","",'Order of Draw'!G3)</f>
        <v>EX Maya, Katy</v>
      </c>
      <c r="D7" s="46">
        <v>57</v>
      </c>
      <c r="E7" s="46">
        <v>57</v>
      </c>
      <c r="F7" s="46">
        <v>55</v>
      </c>
      <c r="G7" s="46">
        <v>55</v>
      </c>
      <c r="H7" s="46">
        <v>53</v>
      </c>
      <c r="I7" s="46"/>
      <c r="J7" s="46"/>
      <c r="L7" s="46">
        <v>56</v>
      </c>
      <c r="M7" s="46">
        <v>58</v>
      </c>
      <c r="N7" s="46">
        <v>56</v>
      </c>
      <c r="O7" s="46">
        <v>56</v>
      </c>
      <c r="P7" s="46">
        <v>54</v>
      </c>
      <c r="Q7" s="46"/>
      <c r="R7" s="46"/>
      <c r="S7" s="10"/>
      <c r="T7" s="5">
        <f t="shared" si="0"/>
        <v>27.833333333333332</v>
      </c>
      <c r="U7" s="5">
        <f t="shared" si="1"/>
        <v>28</v>
      </c>
      <c r="V7" s="5"/>
      <c r="W7" s="5">
        <f t="shared" si="2"/>
        <v>55.833333333333329</v>
      </c>
      <c r="X7" s="48"/>
      <c r="Y7" s="45"/>
    </row>
    <row r="8" spans="1:25" x14ac:dyDescent="0.25">
      <c r="A8" s="30">
        <f>IF('Order of Draw'!$F4="","",'Order of Draw'!E8)</f>
        <v>6</v>
      </c>
      <c r="B8" s="13" t="str">
        <f>IF('Order of Draw'!$F4="","",'Order of Draw'!F4)</f>
        <v>OMG</v>
      </c>
      <c r="C8" s="13" t="str">
        <f>IF('Order of Draw'!$F4="","",'Order of Draw'!G4)</f>
        <v xml:space="preserve">Shannon Brunner, Emily DeCock </v>
      </c>
      <c r="D8" s="46">
        <v>53</v>
      </c>
      <c r="E8" s="46">
        <v>50</v>
      </c>
      <c r="F8" s="46">
        <v>53</v>
      </c>
      <c r="G8" s="46">
        <v>52</v>
      </c>
      <c r="H8" s="46">
        <v>53</v>
      </c>
      <c r="I8" s="46"/>
      <c r="J8" s="46"/>
      <c r="L8" s="46">
        <v>53</v>
      </c>
      <c r="M8" s="46">
        <v>51</v>
      </c>
      <c r="N8" s="46">
        <v>54</v>
      </c>
      <c r="O8" s="46">
        <v>53</v>
      </c>
      <c r="P8" s="46">
        <v>53</v>
      </c>
      <c r="Q8" s="46"/>
      <c r="R8" s="46"/>
      <c r="S8" s="10"/>
      <c r="T8" s="5">
        <f t="shared" si="0"/>
        <v>26.333333333333332</v>
      </c>
      <c r="U8" s="5">
        <f t="shared" si="1"/>
        <v>26.5</v>
      </c>
      <c r="V8" s="5"/>
      <c r="W8" s="5">
        <f t="shared" si="2"/>
        <v>52.833333333333329</v>
      </c>
      <c r="X8" s="28"/>
      <c r="Y8" s="45"/>
    </row>
  </sheetData>
  <sortState ref="A3:X8">
    <sortCondition descending="1" ref="W3:W8"/>
  </sortState>
  <phoneticPr fontId="1" type="noConversion"/>
  <conditionalFormatting sqref="T6:W8">
    <cfRule type="expression" dxfId="29" priority="26" stopIfTrue="1">
      <formula>MOD(ROW(),2)=0</formula>
    </cfRule>
  </conditionalFormatting>
  <conditionalFormatting sqref="A6:C8 D8:J8">
    <cfRule type="expression" dxfId="28" priority="27" stopIfTrue="1">
      <formula>MOD(ROW(),2)=0</formula>
    </cfRule>
  </conditionalFormatting>
  <conditionalFormatting sqref="T3:W5">
    <cfRule type="expression" dxfId="27" priority="6" stopIfTrue="1">
      <formula>MOD(ROW(),2)=0</formula>
    </cfRule>
  </conditionalFormatting>
  <conditionalFormatting sqref="A3:C5">
    <cfRule type="expression" dxfId="26" priority="7" stopIfTrue="1">
      <formula>MOD(ROW(),2)=0</formula>
    </cfRule>
  </conditionalFormatting>
  <conditionalFormatting sqref="L3:R6 Q7:R7 L8:R8">
    <cfRule type="expression" dxfId="25" priority="3" stopIfTrue="1">
      <formula>MOD(ROW(),2)=0</formula>
    </cfRule>
  </conditionalFormatting>
  <conditionalFormatting sqref="D3:J6">
    <cfRule type="expression" dxfId="24" priority="4" stopIfTrue="1">
      <formula>MOD(ROW(),2)=0</formula>
    </cfRule>
  </conditionalFormatting>
  <conditionalFormatting sqref="L7:P7">
    <cfRule type="expression" dxfId="23" priority="1" stopIfTrue="1">
      <formula>MOD(ROW(),2)=0</formula>
    </cfRule>
  </conditionalFormatting>
  <conditionalFormatting sqref="D7:J7">
    <cfRule type="expression" dxfId="22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C11" sqref="C11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45.7109375" style="17" bestFit="1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40" customWidth="1"/>
    <col min="22" max="22" width="10.7109375" style="41" hidden="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24</v>
      </c>
    </row>
    <row r="3" spans="1:25" x14ac:dyDescent="0.25">
      <c r="A3" s="50">
        <f>IF('Order of Draw'!$J6="","",'Order of Draw'!I5)</f>
        <v>3</v>
      </c>
      <c r="B3" s="51" t="str">
        <f>IF('Order of Draw'!$J6="","",'Order of Draw'!J6)</f>
        <v>Bloomington</v>
      </c>
      <c r="C3" s="51" t="str">
        <f>IF('Order of Draw'!$J6="","",'Order of Draw'!K6)</f>
        <v>Lizzy, Kirsten, Kaliyan</v>
      </c>
      <c r="D3" s="46">
        <v>61</v>
      </c>
      <c r="E3" s="46">
        <v>62</v>
      </c>
      <c r="F3" s="46">
        <v>59</v>
      </c>
      <c r="G3" s="46">
        <v>62</v>
      </c>
      <c r="H3" s="46">
        <v>62</v>
      </c>
      <c r="I3" s="46"/>
      <c r="J3" s="46"/>
      <c r="L3" s="46">
        <v>62</v>
      </c>
      <c r="M3" s="46">
        <v>63</v>
      </c>
      <c r="N3" s="46">
        <v>60</v>
      </c>
      <c r="O3" s="46">
        <v>64</v>
      </c>
      <c r="P3" s="46">
        <v>63</v>
      </c>
      <c r="Q3" s="46"/>
      <c r="R3" s="46"/>
      <c r="S3" s="10"/>
      <c r="T3" s="5">
        <f>(IF(I3&gt;0,(SUM(D3:J3)-MAX(D3:J3)-MIN(D3:J3))*3/5,IF(G3&gt;0,(SUM(D3:H3)-MAX(D3:H3)-MIN(D3:H3)),SUM(D3:F3)))*5/30)</f>
        <v>30.833333333333332</v>
      </c>
      <c r="U3" s="5">
        <f>(IF(Q3&gt;0,(SUM(L3:R3)-MAX(L3:R3)-MIN(L3:R3))*3/5,IF(O3&gt;0,(SUM(L3:P3)-MAX(L3:P3)-MIN(L3:P3)),SUM(L3:N3)))*5/30)</f>
        <v>31.333333333333332</v>
      </c>
      <c r="V3" s="5"/>
      <c r="W3" s="5">
        <f>T3+U3-V3</f>
        <v>62.166666666666664</v>
      </c>
      <c r="X3" s="48">
        <v>1</v>
      </c>
      <c r="Y3" s="45"/>
    </row>
    <row r="4" spans="1:25" x14ac:dyDescent="0.25">
      <c r="A4" s="50">
        <f>IF('Order of Draw'!$J3="","",'Order of Draw'!I3)</f>
        <v>1</v>
      </c>
      <c r="B4" s="51" t="str">
        <f>IF('Order of Draw'!$J3="","",'Order of Draw'!J3)</f>
        <v>Bloomington</v>
      </c>
      <c r="C4" s="51" t="str">
        <f>IF('Order of Draw'!$J3="","",'Order of Draw'!K3)</f>
        <v>EX Heidi, Aria, Alicia</v>
      </c>
      <c r="D4" s="46">
        <v>55</v>
      </c>
      <c r="E4" s="46">
        <v>53</v>
      </c>
      <c r="F4" s="46">
        <v>58</v>
      </c>
      <c r="G4" s="46">
        <v>54</v>
      </c>
      <c r="H4" s="46">
        <v>52</v>
      </c>
      <c r="I4" s="56"/>
      <c r="J4" s="46"/>
      <c r="L4" s="46">
        <v>56</v>
      </c>
      <c r="M4" s="46">
        <v>54</v>
      </c>
      <c r="N4" s="46">
        <v>58</v>
      </c>
      <c r="O4" s="46">
        <v>56</v>
      </c>
      <c r="P4" s="46">
        <v>53</v>
      </c>
      <c r="Q4" s="46"/>
      <c r="R4" s="46"/>
      <c r="S4" s="10"/>
      <c r="T4" s="5">
        <f>(IF(I4&gt;0,(SUM(D4:J4)-MAX(D4:J4)-MIN(D4:J4))*3/5,IF(G4&gt;0,(SUM(D4:H4)-MAX(D4:H4)-MIN(D4:H4)),SUM(D4:F4)))*5/30)</f>
        <v>27</v>
      </c>
      <c r="U4" s="5">
        <f>(IF(Q4&gt;0,(SUM(L4:R4)-MAX(L4:R4)-MIN(L4:R4))*3/5,IF(O4&gt;0,(SUM(L4:P4)-MAX(L4:P4)-MIN(L4:P4)),SUM(L4:N4)))*5/30)</f>
        <v>27.666666666666668</v>
      </c>
      <c r="V4" s="5"/>
      <c r="W4" s="5">
        <f>T4+U4-V4</f>
        <v>54.666666666666671</v>
      </c>
      <c r="X4" s="48"/>
      <c r="Y4" s="45"/>
    </row>
    <row r="5" spans="1:25" x14ac:dyDescent="0.2">
      <c r="A5" s="50">
        <f>IF('Order of Draw'!$J4="","",'Order of Draw'!I6)</f>
        <v>4</v>
      </c>
      <c r="B5" s="51" t="str">
        <f>IF('Order of Draw'!$J4="","",'Order of Draw'!J4)</f>
        <v>OMG</v>
      </c>
      <c r="C5" s="51" t="str">
        <f>IF('Order of Draw'!$J4="","",'Order of Draw'!K4)</f>
        <v>EX. Makayla Jacobsen, Saranya Putrevu, Julia Ngep</v>
      </c>
      <c r="D5" s="46">
        <v>51</v>
      </c>
      <c r="E5" s="46">
        <v>47</v>
      </c>
      <c r="F5" s="46">
        <v>54</v>
      </c>
      <c r="G5" s="46">
        <v>50</v>
      </c>
      <c r="H5" s="46">
        <v>51</v>
      </c>
      <c r="I5" s="46"/>
      <c r="J5" s="46"/>
      <c r="L5" s="46">
        <v>51</v>
      </c>
      <c r="M5" s="46">
        <v>49</v>
      </c>
      <c r="N5" s="46">
        <v>54</v>
      </c>
      <c r="O5" s="46">
        <v>51</v>
      </c>
      <c r="P5" s="46">
        <v>52</v>
      </c>
      <c r="Q5" s="46"/>
      <c r="R5" s="46"/>
      <c r="S5" s="10"/>
      <c r="T5" s="42">
        <f>(IF(I5&gt;0,(SUM(D5:J5)-MAX(D5:J5)-MIN(D5:J5))*3/5,IF(G5&gt;0,(SUM(D5:H5)-MAX(D5:H5)-MIN(D5:H5)),SUM(D5:F5)))*5/30)</f>
        <v>25.333333333333332</v>
      </c>
      <c r="U5" s="42">
        <f>(IF(Q5&gt;0,(SUM(L5:R5)-MAX(L5:R5)-MIN(L5:R5))*3/5,IF(O5&gt;0,(SUM(L5:P5)-MAX(L5:P5)-MIN(L5:P5)),SUM(L5:N5)))*5/30)</f>
        <v>25.666666666666668</v>
      </c>
      <c r="V5" s="42"/>
      <c r="W5" s="42">
        <f>T5+U5-V5</f>
        <v>51</v>
      </c>
      <c r="Y5" s="45"/>
    </row>
    <row r="6" spans="1:25" x14ac:dyDescent="0.25">
      <c r="A6" s="50">
        <f>IF('Order of Draw'!$J5="","",'Order of Draw'!I4)</f>
        <v>2</v>
      </c>
      <c r="B6" s="51" t="str">
        <f>IF('Order of Draw'!$J5="","",'Order of Draw'!J5)</f>
        <v>Bloomington</v>
      </c>
      <c r="C6" s="51" t="str">
        <f>IF('Order of Draw'!$J5="","",'Order of Draw'!K5)</f>
        <v>Jeannie, Jackie, Greta</v>
      </c>
      <c r="D6" s="46">
        <v>57</v>
      </c>
      <c r="E6" s="46">
        <v>56</v>
      </c>
      <c r="F6" s="46">
        <v>56</v>
      </c>
      <c r="G6" s="46">
        <v>58</v>
      </c>
      <c r="H6" s="46">
        <v>57</v>
      </c>
      <c r="I6" s="55"/>
      <c r="J6" s="46"/>
      <c r="L6" s="46">
        <v>59</v>
      </c>
      <c r="M6" s="46">
        <v>57</v>
      </c>
      <c r="N6" s="46">
        <v>57</v>
      </c>
      <c r="O6" s="46">
        <v>59</v>
      </c>
      <c r="P6" s="46">
        <v>58</v>
      </c>
      <c r="Q6" s="46"/>
      <c r="R6" s="46"/>
      <c r="S6" s="10"/>
      <c r="T6" s="5">
        <f>(IF(H6&gt;0,(SUM(D6:J6)-MAX(D6:J6)-MIN(D6:J6))*3/5,IF(F6&gt;0,(SUM(D6:G6)-MAX(D6:G6)-MIN(D6:G6)),SUM(D6:E6)))*5/30)</f>
        <v>17</v>
      </c>
      <c r="U6" s="5">
        <f>(IF(Q6&gt;0,(SUM(L6:R6)-MAX(L6:R6)-MIN(L6:R6))*3/5,IF(O6&gt;0,(SUM(L6:P6)-MAX(L6:P6)-MIN(L6:P6)),SUM(L6:N6)))*5/30)</f>
        <v>29</v>
      </c>
      <c r="V6" s="5"/>
      <c r="W6" s="5">
        <f>T6+U6-V6</f>
        <v>46</v>
      </c>
      <c r="X6" s="48">
        <v>2</v>
      </c>
      <c r="Y6" s="45"/>
    </row>
    <row r="7" spans="1:25" x14ac:dyDescent="0.2">
      <c r="T7" s="43"/>
      <c r="U7" s="43"/>
      <c r="V7" s="44"/>
      <c r="W7" s="33"/>
    </row>
  </sheetData>
  <sortState ref="A3:X6">
    <sortCondition descending="1" ref="W3:W6"/>
  </sortState>
  <phoneticPr fontId="1" type="noConversion"/>
  <conditionalFormatting sqref="T6:W6">
    <cfRule type="expression" dxfId="21" priority="13" stopIfTrue="1">
      <formula>MOD(ROW(),2)=0</formula>
    </cfRule>
  </conditionalFormatting>
  <conditionalFormatting sqref="A6:C6 J4 D4:H4">
    <cfRule type="expression" dxfId="20" priority="14" stopIfTrue="1">
      <formula>MOD(ROW(),2)=0</formula>
    </cfRule>
  </conditionalFormatting>
  <conditionalFormatting sqref="C6">
    <cfRule type="expression" dxfId="19" priority="8" stopIfTrue="1">
      <formula>MOD(ROW(),2)=0</formula>
    </cfRule>
  </conditionalFormatting>
  <conditionalFormatting sqref="A6">
    <cfRule type="expression" dxfId="18" priority="10" stopIfTrue="1">
      <formula>MOD(ROW(),2)=0</formula>
    </cfRule>
  </conditionalFormatting>
  <conditionalFormatting sqref="B6">
    <cfRule type="expression" dxfId="17" priority="9" stopIfTrue="1">
      <formula>MOD(ROW(),2)=0</formula>
    </cfRule>
  </conditionalFormatting>
  <conditionalFormatting sqref="T3:W5">
    <cfRule type="expression" dxfId="16" priority="4" stopIfTrue="1">
      <formula>MOD(ROW(),2)=0</formula>
    </cfRule>
  </conditionalFormatting>
  <conditionalFormatting sqref="A3:C5">
    <cfRule type="expression" dxfId="15" priority="5" stopIfTrue="1">
      <formula>MOD(ROW(),2)=0</formula>
    </cfRule>
  </conditionalFormatting>
  <conditionalFormatting sqref="L3:R6">
    <cfRule type="expression" dxfId="14" priority="1" stopIfTrue="1">
      <formula>MOD(ROW(),2)=0</formula>
    </cfRule>
  </conditionalFormatting>
  <conditionalFormatting sqref="D3:J3 D5:J6">
    <cfRule type="expression" dxfId="13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zoomScale="110" zoomScaleNormal="110" workbookViewId="0">
      <pane xSplit="3" ySplit="2" topLeftCell="D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T11" sqref="T11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34.28515625" style="18" customWidth="1"/>
    <col min="4" max="8" width="8.7109375" style="1" customWidth="1"/>
    <col min="9" max="10" width="8.7109375" style="1" hidden="1" customWidth="1"/>
    <col min="11" max="11" width="1.7109375" customWidth="1"/>
    <col min="12" max="16" width="8.7109375" style="1" customWidth="1"/>
    <col min="17" max="18" width="8.7109375" style="1" hidden="1" customWidth="1"/>
    <col min="19" max="19" width="1.7109375" style="11" customWidth="1"/>
    <col min="20" max="21" width="10.7109375" style="6" customWidth="1"/>
    <col min="22" max="22" width="10.7109375" style="3" hidden="1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57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47" t="s">
        <v>11</v>
      </c>
      <c r="Y2" s="31" t="s">
        <v>24</v>
      </c>
    </row>
    <row r="3" spans="1:26" ht="36" customHeight="1" x14ac:dyDescent="0.25">
      <c r="A3" s="30">
        <f>IF('Order of Draw'!$N6="","",'Order of Draw'!M5)</f>
        <v>3</v>
      </c>
      <c r="B3" s="13" t="str">
        <f>IF('Order of Draw'!$N6="","",'Order of Draw'!N6)</f>
        <v>Bloomington</v>
      </c>
      <c r="C3" s="58" t="str">
        <f>IF('Order of Draw'!$N6="","",'Order of Draw'!O6)</f>
        <v>Kirsten, Lizzy, Kaliyan, Maya, Emily, Maddie</v>
      </c>
      <c r="D3" s="46">
        <v>63</v>
      </c>
      <c r="E3" s="46">
        <v>63</v>
      </c>
      <c r="F3" s="46">
        <v>60</v>
      </c>
      <c r="G3" s="46">
        <v>61</v>
      </c>
      <c r="H3" s="46">
        <v>65</v>
      </c>
      <c r="I3" s="46"/>
      <c r="J3" s="46"/>
      <c r="L3" s="46">
        <v>65</v>
      </c>
      <c r="M3" s="46">
        <v>65</v>
      </c>
      <c r="N3" s="46">
        <v>62</v>
      </c>
      <c r="O3" s="46">
        <v>64</v>
      </c>
      <c r="P3" s="46">
        <v>66</v>
      </c>
      <c r="Q3" s="46"/>
      <c r="R3" s="46"/>
      <c r="S3" s="10"/>
      <c r="T3" s="5">
        <f>(IF(I3&gt;0,(SUM(D3:J3)-MAX(D3:J3)-MIN(D3:J3))*3/5,IF(G3&gt;0,(SUM(D3:H3)-MAX(D3:H3)-MIN(D3:H3)),SUM(D3:F3)))*5/30)</f>
        <v>31.166666666666668</v>
      </c>
      <c r="U3" s="5">
        <f>(IF(Q3&gt;0,(SUM(L3:R3)-MAX(L3:R3)-MIN(L3:R3))*3/5,IF(O3&gt;0,(SUM(L3:P3)-MAX(L3:P3)-MIN(L3:P3)),SUM(L3:N3)))*5/30)</f>
        <v>32.333333333333336</v>
      </c>
      <c r="V3" s="5"/>
      <c r="W3" s="5">
        <v>0.5</v>
      </c>
      <c r="X3" s="5">
        <f>T3+U3-V3+W3</f>
        <v>64</v>
      </c>
      <c r="Y3" s="48">
        <v>1</v>
      </c>
    </row>
    <row r="4" spans="1:26" ht="45" customHeight="1" x14ac:dyDescent="0.25">
      <c r="A4" s="30">
        <f>IF('Order of Draw'!$N5="","",'Order of Draw'!M6)</f>
        <v>4</v>
      </c>
      <c r="B4" s="13" t="str">
        <f>IF('Order of Draw'!$N5="","",'Order of Draw'!N5)</f>
        <v>OMG</v>
      </c>
      <c r="C4" s="58" t="str">
        <f>IF('Order of Draw'!$N5="","",'Order of Draw'!O7)</f>
        <v>Erika Badger, Lauren Durdin, Gaby Marick, Sarah Dill, Christina Wall, Meghan McBride</v>
      </c>
      <c r="D4" s="46">
        <v>62</v>
      </c>
      <c r="E4" s="46">
        <v>58</v>
      </c>
      <c r="F4" s="46">
        <v>61</v>
      </c>
      <c r="G4" s="46">
        <v>61</v>
      </c>
      <c r="H4" s="46">
        <v>63</v>
      </c>
      <c r="I4" s="46"/>
      <c r="J4" s="46"/>
      <c r="L4" s="46">
        <v>62</v>
      </c>
      <c r="M4" s="46">
        <v>59</v>
      </c>
      <c r="N4" s="46">
        <v>62</v>
      </c>
      <c r="O4" s="46">
        <v>60</v>
      </c>
      <c r="P4" s="46">
        <v>63</v>
      </c>
      <c r="Q4" s="46"/>
      <c r="R4" s="46"/>
      <c r="S4" s="10"/>
      <c r="T4" s="5">
        <f>(IF(I4&gt;0,(SUM(D4:J4)-MAX(D4:J4)-MIN(D4:J4))*3/5,IF(G4&gt;0,(SUM(D4:H4)-MAX(D4:H4)-MIN(D4:H4)),SUM(D4:F4)))*5/30)</f>
        <v>30.666666666666668</v>
      </c>
      <c r="U4" s="5">
        <f>(IF(Q4&gt;0,(SUM(L4:R4)-MAX(L4:R4)-MIN(L4:R4))*3/5,IF(O4&gt;0,(SUM(L4:P4)-MAX(L4:P4)-MIN(L4:P4)),SUM(L4:N4)))*5/30)</f>
        <v>30.666666666666668</v>
      </c>
      <c r="V4" s="5"/>
      <c r="W4" s="5">
        <v>0.5</v>
      </c>
      <c r="X4" s="5">
        <f>T4+U4-V4+W4</f>
        <v>61.833333333333336</v>
      </c>
      <c r="Y4" s="48">
        <v>2</v>
      </c>
    </row>
    <row r="5" spans="1:26" ht="30.75" customHeight="1" x14ac:dyDescent="0.25">
      <c r="A5" s="30">
        <f>IF('Order of Draw'!$N4="","",'Order of Draw'!M4)</f>
        <v>2</v>
      </c>
      <c r="B5" s="13" t="str">
        <f>IF('Order of Draw'!$N4="","",'Order of Draw'!N4)</f>
        <v>Bloomington</v>
      </c>
      <c r="C5" s="58" t="str">
        <f>IF('Order of Draw'!$N4="","",'Order of Draw'!O4)</f>
        <v>EX. Jenna, Daniela, Emily, Caitlyn, Tierney, Jeannie</v>
      </c>
      <c r="D5" s="46">
        <v>57</v>
      </c>
      <c r="E5" s="46">
        <v>53</v>
      </c>
      <c r="F5" s="46">
        <v>58</v>
      </c>
      <c r="G5" s="46">
        <v>60</v>
      </c>
      <c r="H5" s="46">
        <v>62</v>
      </c>
      <c r="I5" s="46"/>
      <c r="J5" s="46"/>
      <c r="L5" s="46">
        <v>59</v>
      </c>
      <c r="M5" s="46">
        <v>55</v>
      </c>
      <c r="N5" s="46">
        <v>59</v>
      </c>
      <c r="O5" s="46">
        <v>61</v>
      </c>
      <c r="P5" s="46">
        <v>63</v>
      </c>
      <c r="Q5" s="46"/>
      <c r="R5" s="46"/>
      <c r="S5" s="10"/>
      <c r="T5" s="5">
        <f>(IF(I5&gt;0,(SUM(D5:J5)-MAX(D5:J5)-MIN(D5:J5))*3/5,IF(G5&gt;0,(SUM(D5:H5)-MAX(D5:H5)-MIN(D5:H5)),SUM(D5:F5)))*5/30)</f>
        <v>29.166666666666668</v>
      </c>
      <c r="U5" s="5">
        <f>(IF(Q5&gt;0,(SUM(L5:R5)-MAX(L5:R5)-MIN(L5:R5))*3/5,IF(O5&gt;0,(SUM(L5:P5)-MAX(L5:P5)-MIN(L5:P5)),SUM(L5:N5)))*5/30)</f>
        <v>29.833333333333332</v>
      </c>
      <c r="V5" s="5"/>
      <c r="W5" s="5">
        <v>0.5</v>
      </c>
      <c r="X5" s="5">
        <f>T5+U5-V5+W5</f>
        <v>59.5</v>
      </c>
      <c r="Y5" s="49"/>
    </row>
    <row r="6" spans="1:26" ht="31.5" customHeight="1" x14ac:dyDescent="0.25">
      <c r="A6" s="30">
        <f>IF('Order of Draw'!$N3="","",'Order of Draw'!M3)</f>
        <v>1</v>
      </c>
      <c r="B6" s="13" t="str">
        <f>IF('Order of Draw'!$N3="","",'Order of Draw'!N3)</f>
        <v>Bloomington</v>
      </c>
      <c r="C6" s="58" t="str">
        <f>IF('Order of Draw'!$N3="","",'Order of Draw'!O3)</f>
        <v>EX. Jackie, Heidi, Aria, Alicia, Greta, Katy, Maddie, Ally</v>
      </c>
      <c r="D6" s="46">
        <v>57</v>
      </c>
      <c r="E6" s="46">
        <v>57</v>
      </c>
      <c r="F6" s="46">
        <v>57</v>
      </c>
      <c r="G6" s="46">
        <v>59</v>
      </c>
      <c r="H6" s="46">
        <v>56</v>
      </c>
      <c r="I6" s="46"/>
      <c r="J6" s="46"/>
      <c r="L6" s="46">
        <v>58</v>
      </c>
      <c r="M6" s="46">
        <v>63</v>
      </c>
      <c r="N6" s="46">
        <v>56</v>
      </c>
      <c r="O6" s="46">
        <v>60</v>
      </c>
      <c r="P6" s="46">
        <v>56</v>
      </c>
      <c r="Q6" s="46"/>
      <c r="R6" s="46"/>
      <c r="S6" s="10"/>
      <c r="T6" s="5">
        <f>(IF(I6&gt;0,(SUM(D6:J6)-MAX(D6:J6)-MIN(D6:J6))*3/5,IF(G6&gt;0,(SUM(D6:H6)-MAX(D6:H6)-MIN(D6:H6)),SUM(D6:F6)))*5/30)</f>
        <v>28.5</v>
      </c>
      <c r="U6" s="5">
        <f>(IF(Q6&gt;0,(SUM(L6:R6)-MAX(L6:R6)-MIN(L6:R6))*3/5,IF(O6&gt;0,(SUM(L6:P6)-MAX(L6:P6)-MIN(L6:P6)),SUM(L6:N6)))*5/30)</f>
        <v>29</v>
      </c>
      <c r="V6" s="5"/>
      <c r="W6" s="5">
        <v>1</v>
      </c>
      <c r="X6" s="5">
        <f>T6+U6-V6+W6</f>
        <v>58.5</v>
      </c>
      <c r="Y6" s="49"/>
      <c r="Z6" s="45"/>
    </row>
    <row r="7" spans="1:26" ht="44.25" customHeight="1" x14ac:dyDescent="0.25">
      <c r="A7" s="30">
        <f>IF('Order of Draw'!$N7="","",'Order of Draw'!M7)</f>
        <v>5</v>
      </c>
      <c r="B7" s="13" t="str">
        <f>IF('Order of Draw'!$N7="","",'Order of Draw'!N7)</f>
        <v>OMG</v>
      </c>
      <c r="C7" s="58" t="str">
        <f>IF('Order of Draw'!$N7="","",'Order of Draw'!O5)</f>
        <v>EX. Shannon Brunner, Emily DeCock,  Lindsay Breidenbach, Paige Anderson, Julia Strern, Abby Tollas (Exhibition)</v>
      </c>
      <c r="D7" s="46">
        <v>55</v>
      </c>
      <c r="E7" s="46">
        <v>50</v>
      </c>
      <c r="F7" s="46">
        <v>55</v>
      </c>
      <c r="G7" s="46">
        <v>54</v>
      </c>
      <c r="H7" s="46">
        <v>55</v>
      </c>
      <c r="I7" s="46"/>
      <c r="J7" s="46"/>
      <c r="L7" s="46">
        <v>57</v>
      </c>
      <c r="M7" s="46">
        <v>52</v>
      </c>
      <c r="N7" s="46">
        <v>57</v>
      </c>
      <c r="O7" s="46">
        <v>56</v>
      </c>
      <c r="P7" s="46">
        <v>56</v>
      </c>
      <c r="Q7" s="46"/>
      <c r="R7" s="46"/>
      <c r="S7" s="10"/>
      <c r="T7" s="5">
        <f>(IF(I7&gt;0,(SUM(D7:J7)-MAX(D7:J7)-MIN(D7:J7))*3/5,IF(G7&gt;0,(SUM(D7:H7)-MAX(D7:H7)-MIN(D7:H7)),SUM(D7:F7)))*5/30)</f>
        <v>27.333333333333332</v>
      </c>
      <c r="U7" s="5">
        <f>(IF(Q7&gt;0,(SUM(L7:R7)-MAX(L7:R7)-MIN(L7:R7))*3/5,IF(O7&gt;0,(SUM(L7:P7)-MAX(L7:P7)-MIN(L7:P7)),SUM(L7:N7)))*5/30)</f>
        <v>28.166666666666668</v>
      </c>
      <c r="V7" s="5"/>
      <c r="W7" s="5">
        <v>0.5</v>
      </c>
      <c r="X7" s="5">
        <f>T7+U7-V7+W7</f>
        <v>56</v>
      </c>
      <c r="Y7" s="48"/>
      <c r="Z7" s="45"/>
    </row>
    <row r="8" spans="1:26" x14ac:dyDescent="0.25">
      <c r="Y8" s="29"/>
    </row>
    <row r="9" spans="1:26" x14ac:dyDescent="0.25">
      <c r="Y9" s="29"/>
    </row>
    <row r="10" spans="1:26" x14ac:dyDescent="0.25">
      <c r="Y10" s="29"/>
    </row>
    <row r="11" spans="1:26" x14ac:dyDescent="0.25">
      <c r="Y11" s="29"/>
    </row>
    <row r="12" spans="1:26" x14ac:dyDescent="0.25">
      <c r="Y12" s="29"/>
    </row>
  </sheetData>
  <sortState ref="A3:Y7">
    <sortCondition descending="1" ref="X3:X7"/>
  </sortState>
  <phoneticPr fontId="1" type="noConversion"/>
  <conditionalFormatting sqref="U6:V7">
    <cfRule type="expression" dxfId="12" priority="20" stopIfTrue="1">
      <formula>MOD(ROW(),2)=0</formula>
    </cfRule>
  </conditionalFormatting>
  <conditionalFormatting sqref="A6:C7 W6:X7 T6:T7">
    <cfRule type="expression" dxfId="11" priority="21" stopIfTrue="1">
      <formula>MOD(ROW(),2)=0</formula>
    </cfRule>
  </conditionalFormatting>
  <conditionalFormatting sqref="A6:A7">
    <cfRule type="expression" dxfId="10" priority="19" stopIfTrue="1">
      <formula>MOD(ROW(),2)=0</formula>
    </cfRule>
  </conditionalFormatting>
  <conditionalFormatting sqref="B6:B7">
    <cfRule type="expression" dxfId="9" priority="18" stopIfTrue="1">
      <formula>MOD(ROW(),2)=0</formula>
    </cfRule>
  </conditionalFormatting>
  <conditionalFormatting sqref="C6:C7">
    <cfRule type="expression" dxfId="8" priority="17" stopIfTrue="1">
      <formula>MOD(ROW(),2)=0</formula>
    </cfRule>
  </conditionalFormatting>
  <conditionalFormatting sqref="A3:C5">
    <cfRule type="expression" dxfId="7" priority="14" stopIfTrue="1">
      <formula>MOD(ROW(),2)=0</formula>
    </cfRule>
  </conditionalFormatting>
  <conditionalFormatting sqref="U5:V5">
    <cfRule type="expression" dxfId="6" priority="10" stopIfTrue="1">
      <formula>MOD(ROW(),2)=0</formula>
    </cfRule>
  </conditionalFormatting>
  <conditionalFormatting sqref="W5:X5 T5">
    <cfRule type="expression" dxfId="5" priority="11" stopIfTrue="1">
      <formula>MOD(ROW(),2)=0</formula>
    </cfRule>
  </conditionalFormatting>
  <conditionalFormatting sqref="T3:V7">
    <cfRule type="expression" dxfId="4" priority="5" stopIfTrue="1">
      <formula>MOD(ROW(),2)=0</formula>
    </cfRule>
  </conditionalFormatting>
  <conditionalFormatting sqref="W3:W7">
    <cfRule type="expression" dxfId="3" priority="4" stopIfTrue="1">
      <formula>MOD(ROW(),2)=0</formula>
    </cfRule>
  </conditionalFormatting>
  <conditionalFormatting sqref="X3:X7">
    <cfRule type="expression" dxfId="2" priority="3" stopIfTrue="1">
      <formula>MOD(ROW(),2)=0</formula>
    </cfRule>
  </conditionalFormatting>
  <conditionalFormatting sqref="L3:R7">
    <cfRule type="expression" dxfId="1" priority="1" stopIfTrue="1">
      <formula>MOD(ROW(),2)=0</formula>
    </cfRule>
  </conditionalFormatting>
  <conditionalFormatting sqref="D3:J7">
    <cfRule type="expression" dxfId="0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K15" sqref="K15"/>
    </sheetView>
  </sheetViews>
  <sheetFormatPr defaultRowHeight="12.75" x14ac:dyDescent="0.2"/>
  <cols>
    <col min="1" max="1" width="3.7109375" customWidth="1"/>
    <col min="2" max="2" width="12.7109375" customWidth="1"/>
    <col min="3" max="3" width="18.5703125" bestFit="1" customWidth="1"/>
    <col min="4" max="5" width="3.7109375" customWidth="1"/>
    <col min="6" max="6" width="12.7109375" customWidth="1"/>
    <col min="7" max="7" width="55.7109375" bestFit="1" customWidth="1"/>
    <col min="8" max="9" width="3.7109375" customWidth="1"/>
    <col min="10" max="10" width="12.7109375" customWidth="1"/>
    <col min="11" max="11" width="41.85546875" bestFit="1" customWidth="1"/>
    <col min="12" max="13" width="3.7109375" customWidth="1"/>
    <col min="14" max="14" width="12.7109375" customWidth="1"/>
    <col min="15" max="15" width="95.5703125" bestFit="1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2" t="s">
        <v>26</v>
      </c>
      <c r="C3" s="53" t="s">
        <v>39</v>
      </c>
      <c r="E3" s="28">
        <v>1</v>
      </c>
      <c r="F3" s="52" t="s">
        <v>26</v>
      </c>
      <c r="G3" s="53" t="s">
        <v>45</v>
      </c>
      <c r="I3" s="28">
        <v>1</v>
      </c>
      <c r="J3" s="52" t="s">
        <v>26</v>
      </c>
      <c r="K3" s="53" t="s">
        <v>44</v>
      </c>
      <c r="L3" s="28"/>
      <c r="M3" s="28">
        <v>1</v>
      </c>
      <c r="N3" s="52" t="s">
        <v>26</v>
      </c>
      <c r="O3" s="53" t="s">
        <v>41</v>
      </c>
    </row>
    <row r="4" spans="1:15" x14ac:dyDescent="0.2">
      <c r="A4" s="28">
        <f>+A3+1</f>
        <v>2</v>
      </c>
      <c r="B4" s="52" t="s">
        <v>27</v>
      </c>
      <c r="C4" s="52" t="s">
        <v>33</v>
      </c>
      <c r="E4" s="28">
        <f>+E3+1</f>
        <v>2</v>
      </c>
      <c r="F4" s="52" t="s">
        <v>27</v>
      </c>
      <c r="G4" s="52" t="s">
        <v>38</v>
      </c>
      <c r="I4" s="28">
        <f>+I3+1</f>
        <v>2</v>
      </c>
      <c r="J4" s="52" t="s">
        <v>27</v>
      </c>
      <c r="K4" s="53" t="s">
        <v>40</v>
      </c>
      <c r="L4" s="28"/>
      <c r="M4" s="28">
        <f>+M3+1</f>
        <v>2</v>
      </c>
      <c r="N4" s="52" t="s">
        <v>26</v>
      </c>
      <c r="O4" s="53" t="s">
        <v>42</v>
      </c>
    </row>
    <row r="5" spans="1:15" x14ac:dyDescent="0.2">
      <c r="A5" s="28">
        <f t="shared" ref="A5:A32" si="0">+A4+1</f>
        <v>3</v>
      </c>
      <c r="B5" s="52" t="s">
        <v>26</v>
      </c>
      <c r="C5" s="52" t="s">
        <v>25</v>
      </c>
      <c r="E5" s="28">
        <f t="shared" ref="E5:E32" si="1">+E4+1</f>
        <v>3</v>
      </c>
      <c r="F5" s="52" t="s">
        <v>26</v>
      </c>
      <c r="G5" s="52" t="s">
        <v>29</v>
      </c>
      <c r="I5" s="28">
        <f t="shared" ref="I5:I32" si="2">+I4+1</f>
        <v>3</v>
      </c>
      <c r="J5" s="52" t="s">
        <v>26</v>
      </c>
      <c r="K5" s="52" t="s">
        <v>30</v>
      </c>
      <c r="L5" s="28"/>
      <c r="M5" s="28">
        <f t="shared" ref="M5:M32" si="3">+M4+1</f>
        <v>3</v>
      </c>
      <c r="N5" s="52" t="s">
        <v>27</v>
      </c>
      <c r="O5" s="53" t="s">
        <v>43</v>
      </c>
    </row>
    <row r="6" spans="1:15" x14ac:dyDescent="0.2">
      <c r="A6" s="28">
        <f t="shared" si="0"/>
        <v>4</v>
      </c>
      <c r="B6" s="52" t="s">
        <v>27</v>
      </c>
      <c r="C6" s="52" t="s">
        <v>34</v>
      </c>
      <c r="E6" s="28">
        <f t="shared" si="1"/>
        <v>4</v>
      </c>
      <c r="F6" s="52" t="s">
        <v>27</v>
      </c>
      <c r="G6" s="52" t="s">
        <v>37</v>
      </c>
      <c r="I6" s="28">
        <f t="shared" si="2"/>
        <v>4</v>
      </c>
      <c r="J6" s="52" t="s">
        <v>26</v>
      </c>
      <c r="K6" s="52" t="s">
        <v>31</v>
      </c>
      <c r="L6" s="28"/>
      <c r="M6" s="28">
        <f t="shared" si="3"/>
        <v>4</v>
      </c>
      <c r="N6" s="52" t="s">
        <v>26</v>
      </c>
      <c r="O6" s="52" t="s">
        <v>32</v>
      </c>
    </row>
    <row r="7" spans="1:15" x14ac:dyDescent="0.2">
      <c r="A7" s="28">
        <f t="shared" si="0"/>
        <v>5</v>
      </c>
      <c r="B7" s="52"/>
      <c r="C7" s="52"/>
      <c r="E7" s="28">
        <f t="shared" si="1"/>
        <v>5</v>
      </c>
      <c r="F7" s="52" t="s">
        <v>26</v>
      </c>
      <c r="G7" s="52" t="s">
        <v>28</v>
      </c>
      <c r="I7" s="28">
        <f t="shared" si="2"/>
        <v>5</v>
      </c>
      <c r="J7" s="52"/>
      <c r="K7" s="52"/>
      <c r="L7" s="28"/>
      <c r="M7" s="28">
        <f t="shared" si="3"/>
        <v>5</v>
      </c>
      <c r="N7" s="52" t="s">
        <v>27</v>
      </c>
      <c r="O7" s="52" t="s">
        <v>36</v>
      </c>
    </row>
    <row r="8" spans="1:15" x14ac:dyDescent="0.2">
      <c r="A8" s="28">
        <f t="shared" si="0"/>
        <v>6</v>
      </c>
      <c r="B8" s="52"/>
      <c r="C8" s="52"/>
      <c r="E8" s="28">
        <f t="shared" si="1"/>
        <v>6</v>
      </c>
      <c r="F8" s="52" t="s">
        <v>27</v>
      </c>
      <c r="G8" s="52" t="s">
        <v>35</v>
      </c>
      <c r="I8" s="28">
        <f t="shared" si="2"/>
        <v>6</v>
      </c>
      <c r="J8" s="52"/>
      <c r="K8" s="52"/>
      <c r="L8" s="28"/>
      <c r="M8" s="28">
        <f t="shared" si="3"/>
        <v>6</v>
      </c>
      <c r="N8" s="52"/>
      <c r="O8" s="52"/>
    </row>
    <row r="9" spans="1:15" x14ac:dyDescent="0.2">
      <c r="A9" s="28">
        <f t="shared" si="0"/>
        <v>7</v>
      </c>
      <c r="B9" s="52"/>
      <c r="C9" s="52"/>
      <c r="E9" s="28">
        <f t="shared" si="1"/>
        <v>7</v>
      </c>
      <c r="F9" s="52"/>
      <c r="G9" s="52"/>
      <c r="I9" s="28">
        <f t="shared" si="2"/>
        <v>7</v>
      </c>
      <c r="J9" s="52"/>
      <c r="K9" s="52"/>
      <c r="L9" s="28"/>
      <c r="M9" s="28">
        <f t="shared" si="3"/>
        <v>7</v>
      </c>
      <c r="N9" s="52"/>
      <c r="O9" s="52"/>
    </row>
    <row r="10" spans="1:15" x14ac:dyDescent="0.2">
      <c r="A10" s="28">
        <f t="shared" si="0"/>
        <v>8</v>
      </c>
      <c r="B10" s="52"/>
      <c r="C10" s="52"/>
      <c r="E10" s="28">
        <f t="shared" si="1"/>
        <v>8</v>
      </c>
      <c r="F10" s="52"/>
      <c r="G10" s="52"/>
      <c r="I10" s="28">
        <f t="shared" si="2"/>
        <v>8</v>
      </c>
      <c r="J10" s="52"/>
      <c r="K10" s="52"/>
      <c r="L10" s="28"/>
      <c r="M10" s="28">
        <f t="shared" si="3"/>
        <v>8</v>
      </c>
      <c r="N10" s="52"/>
      <c r="O10" s="52"/>
    </row>
    <row r="11" spans="1:15" x14ac:dyDescent="0.2">
      <c r="A11" s="28">
        <f t="shared" si="0"/>
        <v>9</v>
      </c>
      <c r="B11" s="52"/>
      <c r="C11" s="52"/>
      <c r="E11" s="28">
        <f t="shared" si="1"/>
        <v>9</v>
      </c>
      <c r="F11" s="52"/>
      <c r="G11" s="52"/>
      <c r="I11" s="28">
        <f t="shared" si="2"/>
        <v>9</v>
      </c>
      <c r="J11" s="52"/>
      <c r="K11" s="52"/>
      <c r="L11" s="28"/>
      <c r="M11" s="28">
        <f t="shared" si="3"/>
        <v>9</v>
      </c>
      <c r="N11" s="52"/>
      <c r="O11" s="52"/>
    </row>
    <row r="12" spans="1:15" x14ac:dyDescent="0.2">
      <c r="A12" s="28">
        <f t="shared" si="0"/>
        <v>10</v>
      </c>
      <c r="B12" s="52"/>
      <c r="C12" s="52"/>
      <c r="E12" s="28">
        <f t="shared" si="1"/>
        <v>10</v>
      </c>
      <c r="F12" s="52"/>
      <c r="G12" s="52"/>
      <c r="I12" s="28">
        <f t="shared" si="2"/>
        <v>10</v>
      </c>
      <c r="J12" s="52"/>
      <c r="K12" s="52"/>
      <c r="L12" s="28"/>
      <c r="M12" s="28">
        <f t="shared" si="3"/>
        <v>10</v>
      </c>
      <c r="N12" s="52"/>
      <c r="O12" s="52"/>
    </row>
    <row r="13" spans="1:15" x14ac:dyDescent="0.2">
      <c r="A13" s="28">
        <f t="shared" si="0"/>
        <v>11</v>
      </c>
      <c r="B13" s="52"/>
      <c r="C13" s="52"/>
      <c r="E13" s="28">
        <f t="shared" si="1"/>
        <v>11</v>
      </c>
      <c r="F13" s="52"/>
      <c r="G13" s="52"/>
      <c r="I13" s="28">
        <f t="shared" si="2"/>
        <v>11</v>
      </c>
      <c r="J13" s="52"/>
      <c r="K13" s="52"/>
      <c r="L13" s="28"/>
      <c r="M13" s="28">
        <f t="shared" si="3"/>
        <v>11</v>
      </c>
      <c r="N13" s="52"/>
      <c r="O13" s="52"/>
    </row>
    <row r="14" spans="1:15" x14ac:dyDescent="0.2">
      <c r="A14" s="28">
        <f t="shared" si="0"/>
        <v>12</v>
      </c>
      <c r="B14" s="52"/>
      <c r="C14" s="52"/>
      <c r="E14" s="28">
        <f t="shared" si="1"/>
        <v>12</v>
      </c>
      <c r="F14" s="52"/>
      <c r="G14" s="52"/>
      <c r="I14" s="28">
        <f t="shared" si="2"/>
        <v>12</v>
      </c>
      <c r="J14" s="52"/>
      <c r="K14" s="52"/>
      <c r="L14" s="28"/>
      <c r="M14" s="28">
        <f t="shared" si="3"/>
        <v>12</v>
      </c>
      <c r="N14" s="52"/>
      <c r="O14" s="52"/>
    </row>
    <row r="15" spans="1:15" x14ac:dyDescent="0.2">
      <c r="A15" s="28">
        <f t="shared" si="0"/>
        <v>13</v>
      </c>
      <c r="B15" s="52"/>
      <c r="C15" s="52"/>
      <c r="E15" s="28">
        <f t="shared" si="1"/>
        <v>13</v>
      </c>
      <c r="F15" s="52"/>
      <c r="G15" s="52"/>
      <c r="I15" s="28">
        <f t="shared" si="2"/>
        <v>13</v>
      </c>
      <c r="J15" s="52"/>
      <c r="K15" s="52"/>
      <c r="L15" s="28"/>
      <c r="M15" s="28">
        <f t="shared" si="3"/>
        <v>13</v>
      </c>
      <c r="N15" s="52"/>
      <c r="O15" s="52"/>
    </row>
    <row r="16" spans="1:15" x14ac:dyDescent="0.2">
      <c r="A16" s="28">
        <f t="shared" si="0"/>
        <v>14</v>
      </c>
      <c r="B16" s="52"/>
      <c r="C16" s="52"/>
      <c r="E16" s="28">
        <f t="shared" si="1"/>
        <v>14</v>
      </c>
      <c r="F16" s="52"/>
      <c r="G16" s="52"/>
      <c r="I16" s="28">
        <f t="shared" si="2"/>
        <v>14</v>
      </c>
      <c r="J16" s="52"/>
      <c r="K16" s="52"/>
      <c r="L16" s="28"/>
      <c r="M16" s="28">
        <f t="shared" si="3"/>
        <v>14</v>
      </c>
      <c r="N16" s="52"/>
      <c r="O16" s="52"/>
    </row>
    <row r="17" spans="1:15" x14ac:dyDescent="0.2">
      <c r="A17" s="28">
        <f t="shared" si="0"/>
        <v>15</v>
      </c>
      <c r="B17" s="52"/>
      <c r="C17" s="52"/>
      <c r="E17" s="28">
        <f t="shared" si="1"/>
        <v>15</v>
      </c>
      <c r="F17" s="52"/>
      <c r="G17" s="52"/>
      <c r="I17" s="28">
        <f t="shared" si="2"/>
        <v>15</v>
      </c>
      <c r="J17" s="52"/>
      <c r="K17" s="52"/>
      <c r="L17" s="28"/>
      <c r="M17" s="28">
        <f t="shared" si="3"/>
        <v>15</v>
      </c>
      <c r="N17" s="52"/>
      <c r="O17" s="52"/>
    </row>
    <row r="18" spans="1:15" x14ac:dyDescent="0.2">
      <c r="A18" s="28">
        <f t="shared" si="0"/>
        <v>16</v>
      </c>
      <c r="B18" s="52"/>
      <c r="C18" s="52"/>
      <c r="E18" s="28">
        <f t="shared" si="1"/>
        <v>16</v>
      </c>
      <c r="F18" s="52"/>
      <c r="G18" s="52"/>
      <c r="I18" s="28">
        <f t="shared" si="2"/>
        <v>16</v>
      </c>
      <c r="J18" s="52"/>
      <c r="K18" s="52"/>
      <c r="L18" s="28"/>
      <c r="M18" s="28">
        <f t="shared" si="3"/>
        <v>16</v>
      </c>
      <c r="N18" s="52"/>
      <c r="O18" s="52"/>
    </row>
    <row r="19" spans="1:15" x14ac:dyDescent="0.2">
      <c r="A19" s="28">
        <f t="shared" si="0"/>
        <v>17</v>
      </c>
      <c r="B19" s="52"/>
      <c r="C19" s="52"/>
      <c r="E19" s="28">
        <f t="shared" si="1"/>
        <v>17</v>
      </c>
      <c r="F19" s="52"/>
      <c r="G19" s="52"/>
      <c r="I19" s="28">
        <f t="shared" si="2"/>
        <v>17</v>
      </c>
      <c r="J19" s="52"/>
      <c r="K19" s="52"/>
      <c r="L19" s="28"/>
      <c r="M19" s="28">
        <f t="shared" si="3"/>
        <v>17</v>
      </c>
      <c r="N19" s="52"/>
      <c r="O19" s="52"/>
    </row>
    <row r="20" spans="1:15" x14ac:dyDescent="0.2">
      <c r="A20" s="28">
        <f t="shared" si="0"/>
        <v>18</v>
      </c>
      <c r="B20" s="52"/>
      <c r="C20" s="52"/>
      <c r="E20" s="28">
        <f t="shared" si="1"/>
        <v>18</v>
      </c>
      <c r="F20" s="52"/>
      <c r="G20" s="52"/>
      <c r="I20" s="28">
        <f t="shared" si="2"/>
        <v>18</v>
      </c>
      <c r="J20" s="52"/>
      <c r="K20" s="52"/>
      <c r="L20" s="28"/>
      <c r="M20" s="28">
        <f t="shared" si="3"/>
        <v>18</v>
      </c>
      <c r="N20" s="52"/>
      <c r="O20" s="52"/>
    </row>
    <row r="21" spans="1:15" x14ac:dyDescent="0.2">
      <c r="A21" s="28">
        <f t="shared" si="0"/>
        <v>19</v>
      </c>
      <c r="B21" s="52"/>
      <c r="C21" s="52"/>
      <c r="E21" s="28">
        <f t="shared" si="1"/>
        <v>19</v>
      </c>
      <c r="F21" s="52"/>
      <c r="G21" s="52"/>
      <c r="I21" s="28">
        <f t="shared" si="2"/>
        <v>19</v>
      </c>
      <c r="J21" s="52"/>
      <c r="K21" s="52"/>
      <c r="L21" s="28"/>
      <c r="M21" s="28">
        <f t="shared" si="3"/>
        <v>19</v>
      </c>
      <c r="N21" s="52"/>
      <c r="O21" s="52"/>
    </row>
    <row r="22" spans="1:15" x14ac:dyDescent="0.2">
      <c r="A22" s="28">
        <f t="shared" si="0"/>
        <v>20</v>
      </c>
      <c r="B22" s="52"/>
      <c r="C22" s="52"/>
      <c r="E22" s="28">
        <f t="shared" si="1"/>
        <v>20</v>
      </c>
      <c r="F22" s="52"/>
      <c r="G22" s="52"/>
      <c r="I22" s="28">
        <f t="shared" si="2"/>
        <v>20</v>
      </c>
      <c r="J22" s="52"/>
      <c r="K22" s="52"/>
      <c r="L22" s="28"/>
      <c r="M22" s="28">
        <f t="shared" si="3"/>
        <v>20</v>
      </c>
      <c r="N22" s="52"/>
      <c r="O22" s="52"/>
    </row>
    <row r="23" spans="1:15" x14ac:dyDescent="0.2">
      <c r="A23" s="28">
        <f t="shared" si="0"/>
        <v>21</v>
      </c>
      <c r="B23" s="52"/>
      <c r="C23" s="52"/>
      <c r="E23" s="28">
        <f t="shared" si="1"/>
        <v>21</v>
      </c>
      <c r="F23" s="52"/>
      <c r="G23" s="52"/>
      <c r="I23" s="28">
        <f t="shared" si="2"/>
        <v>21</v>
      </c>
      <c r="J23" s="52"/>
      <c r="K23" s="52"/>
      <c r="L23" s="28"/>
      <c r="M23" s="28">
        <f t="shared" si="3"/>
        <v>21</v>
      </c>
      <c r="N23" s="52"/>
      <c r="O23" s="52"/>
    </row>
    <row r="24" spans="1:15" x14ac:dyDescent="0.2">
      <c r="A24" s="28">
        <f t="shared" si="0"/>
        <v>22</v>
      </c>
      <c r="B24" s="52"/>
      <c r="C24" s="52"/>
      <c r="E24" s="28">
        <f t="shared" si="1"/>
        <v>22</v>
      </c>
      <c r="F24" s="52"/>
      <c r="G24" s="52"/>
      <c r="I24" s="28">
        <f t="shared" si="2"/>
        <v>22</v>
      </c>
      <c r="J24" s="52"/>
      <c r="K24" s="52"/>
      <c r="L24" s="28"/>
      <c r="M24" s="28">
        <f t="shared" si="3"/>
        <v>22</v>
      </c>
      <c r="N24" s="52"/>
      <c r="O24" s="52"/>
    </row>
    <row r="25" spans="1:15" x14ac:dyDescent="0.2">
      <c r="A25" s="28">
        <f t="shared" si="0"/>
        <v>23</v>
      </c>
      <c r="B25" s="52"/>
      <c r="C25" s="52"/>
      <c r="E25" s="28">
        <f t="shared" si="1"/>
        <v>23</v>
      </c>
      <c r="F25" s="52"/>
      <c r="G25" s="52"/>
      <c r="I25" s="28">
        <f t="shared" si="2"/>
        <v>23</v>
      </c>
      <c r="J25" s="52"/>
      <c r="K25" s="52"/>
      <c r="L25" s="28"/>
      <c r="M25" s="28">
        <f t="shared" si="3"/>
        <v>23</v>
      </c>
      <c r="N25" s="52"/>
      <c r="O25" s="52"/>
    </row>
    <row r="26" spans="1:15" x14ac:dyDescent="0.2">
      <c r="A26" s="28">
        <f t="shared" si="0"/>
        <v>24</v>
      </c>
      <c r="B26" s="52"/>
      <c r="C26" s="52"/>
      <c r="E26" s="28">
        <f t="shared" si="1"/>
        <v>24</v>
      </c>
      <c r="F26" s="52"/>
      <c r="G26" s="52"/>
      <c r="I26" s="28">
        <f t="shared" si="2"/>
        <v>24</v>
      </c>
      <c r="J26" s="52"/>
      <c r="K26" s="52"/>
      <c r="L26" s="28"/>
      <c r="M26" s="28">
        <f t="shared" si="3"/>
        <v>24</v>
      </c>
      <c r="N26" s="52"/>
      <c r="O26" s="52"/>
    </row>
    <row r="27" spans="1:15" x14ac:dyDescent="0.2">
      <c r="A27" s="28">
        <f t="shared" si="0"/>
        <v>25</v>
      </c>
      <c r="B27" s="52"/>
      <c r="C27" s="52"/>
      <c r="E27" s="28">
        <f t="shared" si="1"/>
        <v>25</v>
      </c>
      <c r="F27" s="52"/>
      <c r="G27" s="52"/>
      <c r="I27" s="28">
        <f t="shared" si="2"/>
        <v>25</v>
      </c>
      <c r="J27" s="52"/>
      <c r="K27" s="52"/>
      <c r="L27" s="28"/>
      <c r="M27" s="28">
        <f t="shared" si="3"/>
        <v>25</v>
      </c>
      <c r="N27" s="52"/>
      <c r="O27" s="52"/>
    </row>
    <row r="28" spans="1:15" x14ac:dyDescent="0.2">
      <c r="A28" s="28">
        <f t="shared" si="0"/>
        <v>26</v>
      </c>
      <c r="B28" s="52"/>
      <c r="C28" s="52"/>
      <c r="E28" s="28">
        <f t="shared" si="1"/>
        <v>26</v>
      </c>
      <c r="F28" s="52"/>
      <c r="G28" s="52"/>
      <c r="I28" s="28">
        <f t="shared" si="2"/>
        <v>26</v>
      </c>
      <c r="J28" s="52"/>
      <c r="K28" s="52"/>
      <c r="L28" s="28"/>
      <c r="M28" s="28">
        <f t="shared" si="3"/>
        <v>26</v>
      </c>
      <c r="N28" s="52"/>
      <c r="O28" s="52"/>
    </row>
    <row r="29" spans="1:15" x14ac:dyDescent="0.2">
      <c r="A29" s="28">
        <f t="shared" si="0"/>
        <v>27</v>
      </c>
      <c r="B29" s="52"/>
      <c r="C29" s="52"/>
      <c r="E29" s="28">
        <f t="shared" si="1"/>
        <v>27</v>
      </c>
      <c r="F29" s="52"/>
      <c r="G29" s="52"/>
      <c r="I29" s="28">
        <f t="shared" si="2"/>
        <v>27</v>
      </c>
      <c r="J29" s="52"/>
      <c r="K29" s="52"/>
      <c r="L29" s="28"/>
      <c r="M29" s="28">
        <f t="shared" si="3"/>
        <v>27</v>
      </c>
      <c r="N29" s="52"/>
      <c r="O29" s="52"/>
    </row>
    <row r="30" spans="1:15" x14ac:dyDescent="0.2">
      <c r="A30" s="28">
        <f t="shared" si="0"/>
        <v>28</v>
      </c>
      <c r="B30" s="52"/>
      <c r="C30" s="52"/>
      <c r="E30" s="28">
        <f t="shared" si="1"/>
        <v>28</v>
      </c>
      <c r="F30" s="52"/>
      <c r="G30" s="52"/>
      <c r="I30" s="28">
        <f t="shared" si="2"/>
        <v>28</v>
      </c>
      <c r="J30" s="52"/>
      <c r="K30" s="52"/>
      <c r="L30" s="28"/>
      <c r="M30" s="28">
        <f t="shared" si="3"/>
        <v>28</v>
      </c>
      <c r="N30" s="52"/>
      <c r="O30" s="52"/>
    </row>
    <row r="31" spans="1:15" x14ac:dyDescent="0.2">
      <c r="A31" s="28">
        <f t="shared" si="0"/>
        <v>29</v>
      </c>
      <c r="B31" s="52"/>
      <c r="C31" s="52"/>
      <c r="E31" s="28">
        <f t="shared" si="1"/>
        <v>29</v>
      </c>
      <c r="F31" s="52"/>
      <c r="G31" s="52"/>
      <c r="I31" s="28">
        <f t="shared" si="2"/>
        <v>29</v>
      </c>
      <c r="J31" s="52"/>
      <c r="K31" s="52"/>
      <c r="L31" s="28"/>
      <c r="M31" s="28">
        <f t="shared" si="3"/>
        <v>29</v>
      </c>
      <c r="N31" s="52"/>
      <c r="O31" s="52"/>
    </row>
    <row r="32" spans="1:15" x14ac:dyDescent="0.2">
      <c r="A32" s="28">
        <f t="shared" si="0"/>
        <v>30</v>
      </c>
      <c r="B32" s="52"/>
      <c r="C32" s="52"/>
      <c r="E32" s="28">
        <f t="shared" si="1"/>
        <v>30</v>
      </c>
      <c r="F32" s="52"/>
      <c r="G32" s="52"/>
      <c r="I32" s="28">
        <f t="shared" si="2"/>
        <v>30</v>
      </c>
      <c r="J32" s="52"/>
      <c r="K32" s="52"/>
      <c r="L32" s="28"/>
      <c r="M32" s="28">
        <f t="shared" si="3"/>
        <v>30</v>
      </c>
      <c r="N32" s="52"/>
      <c r="O32" s="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Solos</vt:lpstr>
      <vt:lpstr>Duets</vt:lpstr>
      <vt:lpstr>Trios</vt:lpstr>
      <vt:lpstr>Team</vt:lpstr>
      <vt:lpstr>Order of Draw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2014-04-28T21:05:14Z</dcterms:modified>
</cp:coreProperties>
</file>